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on/Desktop/escritorio/cursos/SCORM EXCEL/EXCEL BASICO/"/>
    </mc:Choice>
  </mc:AlternateContent>
  <xr:revisionPtr revIDLastSave="0" documentId="8_{8416DFBB-4CEF-0F4C-B32C-29AF3D3E0C37}" xr6:coauthVersionLast="47" xr6:coauthVersionMax="47" xr10:uidLastSave="{00000000-0000-0000-0000-000000000000}"/>
  <bookViews>
    <workbookView xWindow="0" yWindow="500" windowWidth="38400" windowHeight="20000" xr2:uid="{00000000-000D-0000-FFFF-FFFF00000000}"/>
  </bookViews>
  <sheets>
    <sheet name="BUSCARV" sheetId="1" r:id="rId1"/>
    <sheet name="INDICE COINCIDIR" sheetId="2" r:id="rId2"/>
    <sheet name="BUSCARV ELEGIR" sheetId="3" r:id="rId3"/>
    <sheet name="BUSCAR CON ESPACIOS" sheetId="4" r:id="rId4"/>
    <sheet name="BUSQUEDA PARCIAL" sheetId="5" r:id="rId5"/>
    <sheet name="INDICE COINCIDIR MATRICES" sheetId="6" r:id="rId6"/>
    <sheet name="BUSCARV_COINCIDIR" sheetId="7" r:id="rId7"/>
    <sheet name="BUSCARX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8" l="1"/>
  <c r="C2" i="8" a="1"/>
  <c r="C2" i="8" s="1"/>
  <c r="C11" i="7"/>
  <c r="I6" i="6" a="1"/>
  <c r="I6" i="6" s="1"/>
  <c r="D7" i="3"/>
  <c r="F17" i="2"/>
  <c r="D17" i="2" l="1"/>
  <c r="D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<sst xmlns="http://schemas.openxmlformats.org/spreadsheetml/2006/main" count="331" uniqueCount="155">
  <si>
    <t>Nombre</t>
  </si>
  <si>
    <t>Edad</t>
  </si>
  <si>
    <t>Número</t>
  </si>
  <si>
    <t>Color</t>
  </si>
  <si>
    <t>Pedro</t>
  </si>
  <si>
    <t>1</t>
  </si>
  <si>
    <t>AmarilloAzul</t>
  </si>
  <si>
    <t>Ana</t>
  </si>
  <si>
    <t>2</t>
  </si>
  <si>
    <t>Verde</t>
  </si>
  <si>
    <t>Federico</t>
  </si>
  <si>
    <t>3</t>
  </si>
  <si>
    <t>Marrón</t>
  </si>
  <si>
    <t>Roberto</t>
  </si>
  <si>
    <t>4</t>
  </si>
  <si>
    <t>Rojo</t>
  </si>
  <si>
    <t>Laura</t>
  </si>
  <si>
    <t>5</t>
  </si>
  <si>
    <t>Negro</t>
  </si>
  <si>
    <t>Hugo</t>
  </si>
  <si>
    <t>6</t>
  </si>
  <si>
    <t>Violeta</t>
  </si>
  <si>
    <t>Juan</t>
  </si>
  <si>
    <t>7</t>
  </si>
  <si>
    <t>Anaranjado</t>
  </si>
  <si>
    <t>Anibal</t>
  </si>
  <si>
    <t>8</t>
  </si>
  <si>
    <t>Rosa</t>
  </si>
  <si>
    <t>Felix</t>
  </si>
  <si>
    <t>9</t>
  </si>
  <si>
    <t>Gris</t>
  </si>
  <si>
    <t>Formula</t>
  </si>
  <si>
    <r>
      <t>=BUSCARV(</t>
    </r>
    <r>
      <rPr>
        <sz val="11"/>
        <color rgb="FF5F8CED"/>
        <rFont val="Calibri"/>
        <family val="2"/>
        <scheme val="minor"/>
      </rPr>
      <t>B14</t>
    </r>
    <r>
      <rPr>
        <sz val="11"/>
        <color theme="1"/>
        <rFont val="Calibri"/>
        <family val="2"/>
        <scheme val="minor"/>
      </rPr>
      <t>;</t>
    </r>
    <r>
      <rPr>
        <sz val="11"/>
        <color rgb="FFEB5E60"/>
        <rFont val="Calibri"/>
        <family val="2"/>
        <scheme val="minor"/>
      </rPr>
      <t>B3:C12</t>
    </r>
    <r>
      <rPr>
        <sz val="11"/>
        <color theme="1"/>
        <rFont val="Calibri"/>
        <family val="2"/>
        <scheme val="minor"/>
      </rPr>
      <t>;2;FALSO)</t>
    </r>
  </si>
  <si>
    <r>
      <t>=BUSCARV(</t>
    </r>
    <r>
      <rPr>
        <sz val="11"/>
        <color rgb="FF5F8CED"/>
        <rFont val="Calibri"/>
        <family val="2"/>
        <scheme val="minor"/>
      </rPr>
      <t>E14</t>
    </r>
    <r>
      <rPr>
        <sz val="11"/>
        <color theme="1"/>
        <rFont val="Calibri"/>
        <family val="2"/>
        <scheme val="minor"/>
      </rPr>
      <t>;</t>
    </r>
    <r>
      <rPr>
        <sz val="11"/>
        <color rgb="FFEB5E60"/>
        <rFont val="Calibri"/>
        <family val="2"/>
        <scheme val="minor"/>
      </rPr>
      <t>E3:F12</t>
    </r>
    <r>
      <rPr>
        <sz val="11"/>
        <color theme="1"/>
        <rFont val="Calibri"/>
        <family val="2"/>
        <scheme val="minor"/>
      </rPr>
      <t>;2;FALSO)</t>
    </r>
  </si>
  <si>
    <t>FORMULA BUSCARV, RELLENA EN EL CUADRO AMARILLO LO QUE SE QUIERE BUSCAR...</t>
  </si>
  <si>
    <t>ID empleado</t>
  </si>
  <si>
    <t>Apellido</t>
  </si>
  <si>
    <t>Facultad</t>
  </si>
  <si>
    <t>Cargo</t>
  </si>
  <si>
    <t>Teléfono</t>
  </si>
  <si>
    <t>Luisa</t>
  </si>
  <si>
    <t>Sierra</t>
  </si>
  <si>
    <t>Administración</t>
  </si>
  <si>
    <t>Docente</t>
  </si>
  <si>
    <t>Julian</t>
  </si>
  <si>
    <t>Duque</t>
  </si>
  <si>
    <t>Ingeniería</t>
  </si>
  <si>
    <t>Administrativo</t>
  </si>
  <si>
    <t>Amalia</t>
  </si>
  <si>
    <t>Gutierrez</t>
  </si>
  <si>
    <t>Medicina</t>
  </si>
  <si>
    <t>Mantenimiento</t>
  </si>
  <si>
    <t>Miguel</t>
  </si>
  <si>
    <t>Suarez</t>
  </si>
  <si>
    <t>Derecho</t>
  </si>
  <si>
    <t>Director</t>
  </si>
  <si>
    <t>Adriana</t>
  </si>
  <si>
    <t>Hoyos</t>
  </si>
  <si>
    <t>Portero</t>
  </si>
  <si>
    <t>Javier</t>
  </si>
  <si>
    <t>Santana</t>
  </si>
  <si>
    <t>Comunicación</t>
  </si>
  <si>
    <t>Secretario</t>
  </si>
  <si>
    <t>Dalia</t>
  </si>
  <si>
    <t>Lemos</t>
  </si>
  <si>
    <t>Diseño</t>
  </si>
  <si>
    <t>Jardinero</t>
  </si>
  <si>
    <t>Vergara</t>
  </si>
  <si>
    <t>Chofer</t>
  </si>
  <si>
    <t>Natalia</t>
  </si>
  <si>
    <t>Aristizabal</t>
  </si>
  <si>
    <t>Cajero</t>
  </si>
  <si>
    <t>Jorge</t>
  </si>
  <si>
    <t>Idarraga</t>
  </si>
  <si>
    <t>Auxiliar</t>
  </si>
  <si>
    <t>COINCIDIR</t>
  </si>
  <si>
    <t>INDICE</t>
  </si>
  <si>
    <t>=INDICE(B3:G12;COINCIDIR(F15;G3:G12;0);5)</t>
  </si>
  <si>
    <t>FORMULA ANIDADA INDICE-&gt;COINCIDIR, PON EL TELEFONO QUE QUIERES BUSCAR EN EL CUADRO AZUL</t>
  </si>
  <si>
    <t>perro</t>
  </si>
  <si>
    <t>marron</t>
  </si>
  <si>
    <t>elegir</t>
  </si>
  <si>
    <t>(</t>
  </si>
  <si>
    <t>{1\2}</t>
  </si>
  <si>
    <t>D2:D4</t>
  </si>
  <si>
    <t>B2:B4</t>
  </si>
  <si>
    <t>)</t>
  </si>
  <si>
    <t>gato</t>
  </si>
  <si>
    <t>rojo</t>
  </si>
  <si>
    <t>raton</t>
  </si>
  <si>
    <t>azul</t>
  </si>
  <si>
    <t>=BUSCARV(C7;ELEGIR({1\2};D2:D4;B2:B4);2;FALSO)</t>
  </si>
  <si>
    <t>FORULA ANIDADA BUSCARV-&gt;ELEGIR PON EL DATO A BUSCAR EN LA CASILLA AZUL...</t>
  </si>
  <si>
    <t>Matrícula</t>
  </si>
  <si>
    <t>DGT657</t>
  </si>
  <si>
    <t>FGY325</t>
  </si>
  <si>
    <t>NKI940</t>
  </si>
  <si>
    <t>QSE325</t>
  </si>
  <si>
    <t>TJL665</t>
  </si>
  <si>
    <t>VRO614</t>
  </si>
  <si>
    <t>AYO664</t>
  </si>
  <si>
    <t>ANH389</t>
  </si>
  <si>
    <t>VVG600</t>
  </si>
  <si>
    <t>FGT247</t>
  </si>
  <si>
    <t>AYO 664</t>
  </si>
  <si>
    <t>=BUSCARV(SUSTITUIR(B15;" ";"");B$2:G$12;3;FALSO)</t>
  </si>
  <si>
    <t>555  98  86</t>
  </si>
  <si>
    <t>=BUSCARV(VALOR.NUMERO(SUSTITUIR(B17;" ";""));C$2:G$12;2;FALSO)</t>
  </si>
  <si>
    <t>FORMULAS ANIDADES DE BUSCARV-&gt;SUSTITUIR PON MATRICULA O TELEFONO EN LAS CASILLAS AMARILLAS CON O SIN ESPACIOS...</t>
  </si>
  <si>
    <t>=BUSCARV("*"&amp;B15&amp;"*";B$2:G$12;3;FALSO)</t>
  </si>
  <si>
    <t>FORMULA BUSCARV CON COMODINES PARA BUSQUEDAS PARCIALES, PON PARTE DE UNA MATRÍCULA EN LA CASILLA AMARILLA...</t>
  </si>
  <si>
    <t>dalia</t>
  </si>
  <si>
    <t>lemos</t>
  </si>
  <si>
    <t>ID</t>
  </si>
  <si>
    <t>=INDICE(B3:F12;COINCIDIR(I4&amp;I5;B3:B12&amp;C3:C12;0);5)</t>
  </si>
  <si>
    <t>sanchez</t>
  </si>
  <si>
    <t>FORMULA ANIDADA INDICE-&gt;COINCIDIR PARA BUSQUEDAS MATRICIALES PON UN NOMBRE Y UN APELLIDO EN LAS CASILLAS AMARILLAS...</t>
  </si>
  <si>
    <t>NOMBRE</t>
  </si>
  <si>
    <t>EDAD</t>
  </si>
  <si>
    <t>APELLIDO</t>
  </si>
  <si>
    <t>González</t>
  </si>
  <si>
    <t>Pérez</t>
  </si>
  <si>
    <t>Esteba</t>
  </si>
  <si>
    <t>Suárez</t>
  </si>
  <si>
    <t>Martínez</t>
  </si>
  <si>
    <t>Gimena</t>
  </si>
  <si>
    <t>Rodríguez</t>
  </si>
  <si>
    <t>Daniela</t>
  </si>
  <si>
    <t>Domínguez</t>
  </si>
  <si>
    <t>=BUSCARV(B11;A2:C8;COINCIDIR("APELLIDO";2:2;0);FALSO)</t>
  </si>
  <si>
    <t>FORMULA ANIDADA BUSCARV-&gt;COINCIDIR PON CUALQUIER NOMBRE SOBRE LA CASILLA AMARILLA...</t>
  </si>
  <si>
    <t>id.de Emp.</t>
  </si>
  <si>
    <t>Nombre de empleado</t>
  </si>
  <si>
    <t>Departamento</t>
  </si>
  <si>
    <t>Naiara Padilla</t>
  </si>
  <si>
    <t>Iker Arteaga</t>
  </si>
  <si>
    <t>Isabel Robledo</t>
  </si>
  <si>
    <t>Candela Arrais</t>
  </si>
  <si>
    <t>Nerea Núñez</t>
  </si>
  <si>
    <t>Guillermo Rodarte</t>
  </si>
  <si>
    <t>Larissa Sevilla</t>
  </si>
  <si>
    <t>Beatriz Melgar</t>
  </si>
  <si>
    <t>Desiré Mendoza</t>
  </si>
  <si>
    <t>María Zelaya</t>
  </si>
  <si>
    <t>Marketing</t>
  </si>
  <si>
    <t>Ventas</t>
  </si>
  <si>
    <t>Finanzas</t>
  </si>
  <si>
    <t>Contabilidad</t>
  </si>
  <si>
    <t>Operadores</t>
  </si>
  <si>
    <t>Ejecutivo</t>
  </si>
  <si>
    <t xml:space="preserve"> =buscarx(b2;b5:b14;c5:d14;"ID. No encontrado")</t>
  </si>
  <si>
    <t>Tipo impositivo</t>
  </si>
  <si>
    <t>Renta Máxima</t>
  </si>
  <si>
    <t>Ingresos</t>
  </si>
  <si>
    <t xml:space="preserve"> =buscarx(J2;H5:H10;G5:G10)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</si>
</sst>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color indexed="9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5F8CED"/>
      <name val="Calibri"/>
      <family val="2"/>
      <scheme val="minor"/>
    </font>
    <font>
      <sz val="11"/>
      <color rgb="FFEB5E60"/>
      <name val="Calibri"/>
      <family val="2"/>
      <scheme val="minor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9" tint="-0.249977111117893"/>
        <bgColor indexed="2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2073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right"/>
    </xf>
    <xf numFmtId="0" fontId="0" fillId="2" borderId="0" xfId="0" quotePrefix="1" applyFill="1"/>
    <xf numFmtId="0" fontId="0" fillId="0" borderId="0" xfId="0" quotePrefix="1"/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3" fillId="2" borderId="0" xfId="0" applyFont="1" applyFill="1"/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5" xfId="2" applyFont="1" applyBorder="1"/>
    <xf numFmtId="0" fontId="0" fillId="0" borderId="5" xfId="0" applyBorder="1"/>
    <xf numFmtId="0" fontId="3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2" fillId="9" borderId="2" xfId="1" applyFont="1" applyFill="1" applyBorder="1" applyAlignment="1">
      <alignment horizontal="center"/>
    </xf>
    <xf numFmtId="0" fontId="13" fillId="10" borderId="1" xfId="0" applyFont="1" applyFill="1" applyBorder="1"/>
    <xf numFmtId="0" fontId="14" fillId="0" borderId="0" xfId="0" applyFont="1"/>
    <xf numFmtId="0" fontId="13" fillId="4" borderId="4" xfId="0" applyFont="1" applyFill="1" applyBorder="1"/>
    <xf numFmtId="0" fontId="0" fillId="0" borderId="6" xfId="0" applyBorder="1"/>
    <xf numFmtId="0" fontId="16" fillId="11" borderId="1" xfId="0" applyFont="1" applyFill="1" applyBorder="1"/>
    <xf numFmtId="0" fontId="1" fillId="0" borderId="0" xfId="0" applyFont="1"/>
    <xf numFmtId="0" fontId="17" fillId="5" borderId="1" xfId="0" applyFont="1" applyFill="1" applyBorder="1"/>
    <xf numFmtId="0" fontId="17" fillId="0" borderId="1" xfId="0" applyFont="1" applyBorder="1"/>
    <xf numFmtId="0" fontId="16" fillId="11" borderId="0" xfId="0" applyFont="1" applyFill="1"/>
    <xf numFmtId="9" fontId="17" fillId="0" borderId="1" xfId="0" applyNumberFormat="1" applyFont="1" applyBorder="1"/>
    <xf numFmtId="164" fontId="17" fillId="0" borderId="1" xfId="3" applyNumberFormat="1" applyFont="1" applyBorder="1"/>
    <xf numFmtId="164" fontId="17" fillId="5" borderId="1" xfId="3" applyNumberFormat="1" applyFont="1" applyFill="1" applyBorder="1"/>
    <xf numFmtId="9" fontId="17" fillId="0" borderId="1" xfId="4" applyFont="1" applyBorder="1"/>
    <xf numFmtId="0" fontId="18" fillId="0" borderId="0" xfId="0" applyFont="1"/>
    <xf numFmtId="0" fontId="19" fillId="0" borderId="0" xfId="0" applyFont="1"/>
    <xf numFmtId="0" fontId="0" fillId="0" borderId="1" xfId="0" applyBorder="1" applyAlignment="1">
      <alignment horizontal="left"/>
    </xf>
  </cellXfs>
  <cellStyles count="5">
    <cellStyle name="Heading" xfId="1" xr:uid="{00000000-0005-0000-0000-000000000000}"/>
    <cellStyle name="Moneda" xfId="3" builtinId="4"/>
    <cellStyle name="Normal" xfId="0" builtinId="0"/>
    <cellStyle name="Normal_Relacion de personal (base)" xfId="2" xr:uid="{00000000-0005-0000-0000-000002000000}"/>
    <cellStyle name="Porcentaje" xfId="4" builtinId="5"/>
  </cellStyles>
  <dxfs count="0"/>
  <tableStyles count="0" defaultTableStyle="TableStyleMedium2" defaultPivotStyle="PivotStyleLight16"/>
  <colors>
    <mruColors>
      <color rgb="FF207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876300</xdr:colOff>
      <xdr:row>1</xdr:row>
      <xdr:rowOff>85436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35AA8-99E8-F648-A19E-BBD1712FE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57800" cy="79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topLeftCell="A2" zoomScale="232" zoomScaleNormal="140" workbookViewId="0">
      <selection activeCell="C18" sqref="C18"/>
    </sheetView>
  </sheetViews>
  <sheetFormatPr baseColWidth="10" defaultColWidth="11.5" defaultRowHeight="15"/>
  <cols>
    <col min="4" max="4" width="11.5" customWidth="1"/>
    <col min="6" max="6" width="13.5" customWidth="1"/>
  </cols>
  <sheetData>
    <row r="1" spans="2:8" ht="56.25" customHeight="1"/>
    <row r="3" spans="2:8">
      <c r="B3" s="16" t="s">
        <v>0</v>
      </c>
      <c r="C3" s="16" t="s">
        <v>1</v>
      </c>
      <c r="E3" s="16" t="s">
        <v>2</v>
      </c>
      <c r="F3" s="16" t="s">
        <v>3</v>
      </c>
    </row>
    <row r="4" spans="2:8">
      <c r="B4" s="1" t="s">
        <v>4</v>
      </c>
      <c r="C4" s="1">
        <v>18</v>
      </c>
      <c r="E4" s="4" t="s">
        <v>5</v>
      </c>
      <c r="F4" s="1" t="s">
        <v>6</v>
      </c>
    </row>
    <row r="5" spans="2:8">
      <c r="B5" s="1" t="s">
        <v>7</v>
      </c>
      <c r="C5" s="1">
        <v>19</v>
      </c>
      <c r="E5" s="4" t="s">
        <v>8</v>
      </c>
      <c r="F5" s="1" t="s">
        <v>9</v>
      </c>
    </row>
    <row r="6" spans="2:8">
      <c r="B6" s="1" t="s">
        <v>10</v>
      </c>
      <c r="C6" s="1">
        <v>20</v>
      </c>
      <c r="E6" s="4" t="s">
        <v>11</v>
      </c>
      <c r="F6" s="1" t="s">
        <v>12</v>
      </c>
    </row>
    <row r="7" spans="2:8">
      <c r="B7" s="1" t="s">
        <v>13</v>
      </c>
      <c r="C7" s="1">
        <v>21</v>
      </c>
      <c r="E7" s="4" t="s">
        <v>14</v>
      </c>
      <c r="F7" s="1" t="s">
        <v>15</v>
      </c>
    </row>
    <row r="8" spans="2:8">
      <c r="B8" s="1" t="s">
        <v>16</v>
      </c>
      <c r="C8" s="1">
        <v>22</v>
      </c>
      <c r="E8" s="4" t="s">
        <v>17</v>
      </c>
      <c r="F8" s="1" t="s">
        <v>18</v>
      </c>
      <c r="H8" s="6"/>
    </row>
    <row r="9" spans="2:8">
      <c r="B9" s="1" t="s">
        <v>19</v>
      </c>
      <c r="C9" s="1">
        <v>23</v>
      </c>
      <c r="E9" s="4" t="s">
        <v>20</v>
      </c>
      <c r="F9" s="1" t="s">
        <v>21</v>
      </c>
    </row>
    <row r="10" spans="2:8">
      <c r="B10" s="1" t="s">
        <v>22</v>
      </c>
      <c r="C10" s="1">
        <v>24</v>
      </c>
      <c r="E10" s="4" t="s">
        <v>23</v>
      </c>
      <c r="F10" s="1" t="s">
        <v>24</v>
      </c>
    </row>
    <row r="11" spans="2:8">
      <c r="B11" s="1" t="s">
        <v>25</v>
      </c>
      <c r="C11" s="1">
        <v>25</v>
      </c>
      <c r="E11" s="4" t="s">
        <v>26</v>
      </c>
      <c r="F11" s="1" t="s">
        <v>27</v>
      </c>
    </row>
    <row r="12" spans="2:8">
      <c r="B12" s="1" t="s">
        <v>28</v>
      </c>
      <c r="C12" s="1">
        <v>26</v>
      </c>
      <c r="E12" s="4" t="s">
        <v>29</v>
      </c>
      <c r="F12" s="1" t="s">
        <v>30</v>
      </c>
    </row>
    <row r="14" spans="2:8">
      <c r="B14" s="2" t="s">
        <v>28</v>
      </c>
      <c r="C14" s="40"/>
      <c r="E14" s="5" t="s">
        <v>29</v>
      </c>
      <c r="F14" s="23"/>
    </row>
    <row r="16" spans="2:8">
      <c r="B16" t="s">
        <v>31</v>
      </c>
    </row>
    <row r="17" spans="2:5">
      <c r="B17" s="6" t="s">
        <v>32</v>
      </c>
      <c r="E17" s="6" t="s">
        <v>33</v>
      </c>
    </row>
    <row r="19" spans="2:5">
      <c r="B19" s="26" t="s">
        <v>34</v>
      </c>
    </row>
  </sheetData>
  <dataValidations count="1">
    <dataValidation type="list" allowBlank="1" showInputMessage="1" showErrorMessage="1" sqref="B14 E14" xr:uid="{09F8515C-0959-40BD-AFED-4523DFB07CFB}">
      <formula1>B4:B12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topLeftCell="A3" zoomScale="229" zoomScaleNormal="140" workbookViewId="0">
      <selection activeCell="F17" sqref="F17"/>
    </sheetView>
  </sheetViews>
  <sheetFormatPr baseColWidth="10" defaultColWidth="11.5" defaultRowHeight="15"/>
  <cols>
    <col min="2" max="2" width="14.83203125" bestFit="1" customWidth="1"/>
    <col min="3" max="3" width="10" bestFit="1" customWidth="1"/>
    <col min="4" max="4" width="11.6640625" bestFit="1" customWidth="1"/>
    <col min="6" max="6" width="22.6640625" bestFit="1" customWidth="1"/>
  </cols>
  <sheetData>
    <row r="1" spans="2:7" ht="51" customHeight="1"/>
    <row r="2" spans="2:7" ht="16">
      <c r="B2" s="17" t="s">
        <v>35</v>
      </c>
      <c r="C2" s="17" t="s">
        <v>0</v>
      </c>
      <c r="D2" s="17" t="s">
        <v>36</v>
      </c>
      <c r="E2" s="17" t="s">
        <v>37</v>
      </c>
      <c r="F2" s="17" t="s">
        <v>38</v>
      </c>
      <c r="G2" s="17" t="s">
        <v>39</v>
      </c>
    </row>
    <row r="3" spans="2:7" ht="16">
      <c r="B3" s="18">
        <v>1011</v>
      </c>
      <c r="C3" s="18" t="s">
        <v>40</v>
      </c>
      <c r="D3" s="18" t="s">
        <v>41</v>
      </c>
      <c r="E3" s="19" t="s">
        <v>42</v>
      </c>
      <c r="F3" s="19" t="s">
        <v>43</v>
      </c>
      <c r="G3" s="20">
        <v>5559804</v>
      </c>
    </row>
    <row r="4" spans="2:7" ht="16">
      <c r="B4" s="7">
        <v>1012</v>
      </c>
      <c r="C4" s="7" t="s">
        <v>44</v>
      </c>
      <c r="D4" s="7" t="s">
        <v>45</v>
      </c>
      <c r="E4" s="8" t="s">
        <v>46</v>
      </c>
      <c r="F4" s="8" t="s">
        <v>47</v>
      </c>
      <c r="G4" s="1">
        <v>5559813</v>
      </c>
    </row>
    <row r="5" spans="2:7" ht="16">
      <c r="B5" s="7">
        <v>1041</v>
      </c>
      <c r="C5" s="7" t="s">
        <v>48</v>
      </c>
      <c r="D5" s="7" t="s">
        <v>49</v>
      </c>
      <c r="E5" s="8" t="s">
        <v>50</v>
      </c>
      <c r="F5" s="8" t="s">
        <v>51</v>
      </c>
      <c r="G5" s="1">
        <v>5559832</v>
      </c>
    </row>
    <row r="6" spans="2:7" ht="16">
      <c r="B6" s="7">
        <v>1054</v>
      </c>
      <c r="C6" s="7" t="s">
        <v>52</v>
      </c>
      <c r="D6" s="7" t="s">
        <v>53</v>
      </c>
      <c r="E6" s="8" t="s">
        <v>54</v>
      </c>
      <c r="F6" s="8" t="s">
        <v>55</v>
      </c>
      <c r="G6" s="1">
        <v>5559889</v>
      </c>
    </row>
    <row r="7" spans="2:7" ht="16">
      <c r="B7" s="7">
        <v>1055</v>
      </c>
      <c r="C7" s="7" t="s">
        <v>56</v>
      </c>
      <c r="D7" s="7" t="s">
        <v>57</v>
      </c>
      <c r="E7" s="8" t="s">
        <v>54</v>
      </c>
      <c r="F7" s="8" t="s">
        <v>58</v>
      </c>
      <c r="G7" s="1">
        <v>5559878</v>
      </c>
    </row>
    <row r="8" spans="2:7" ht="16">
      <c r="B8" s="7">
        <v>1056</v>
      </c>
      <c r="C8" s="7" t="s">
        <v>59</v>
      </c>
      <c r="D8" s="7" t="s">
        <v>60</v>
      </c>
      <c r="E8" s="8" t="s">
        <v>61</v>
      </c>
      <c r="F8" s="8" t="s">
        <v>62</v>
      </c>
      <c r="G8" s="1">
        <v>5559838</v>
      </c>
    </row>
    <row r="9" spans="2:7" ht="16">
      <c r="B9" s="7">
        <v>1067</v>
      </c>
      <c r="C9" s="7" t="s">
        <v>63</v>
      </c>
      <c r="D9" s="7" t="s">
        <v>64</v>
      </c>
      <c r="E9" s="8" t="s">
        <v>65</v>
      </c>
      <c r="F9" s="8" t="s">
        <v>66</v>
      </c>
      <c r="G9" s="1">
        <v>5559802</v>
      </c>
    </row>
    <row r="10" spans="2:7" ht="16">
      <c r="B10" s="7">
        <v>1068</v>
      </c>
      <c r="C10" s="7" t="s">
        <v>48</v>
      </c>
      <c r="D10" s="7" t="s">
        <v>67</v>
      </c>
      <c r="E10" s="8" t="s">
        <v>46</v>
      </c>
      <c r="F10" s="8" t="s">
        <v>68</v>
      </c>
      <c r="G10" s="1">
        <v>5559807</v>
      </c>
    </row>
    <row r="11" spans="2:7" ht="16">
      <c r="B11" s="7">
        <v>1075</v>
      </c>
      <c r="C11" s="7" t="s">
        <v>69</v>
      </c>
      <c r="D11" s="7" t="s">
        <v>70</v>
      </c>
      <c r="E11" s="8" t="s">
        <v>54</v>
      </c>
      <c r="F11" s="8" t="s">
        <v>71</v>
      </c>
      <c r="G11" s="1">
        <v>5559910</v>
      </c>
    </row>
    <row r="12" spans="2:7" ht="16">
      <c r="B12" s="7">
        <v>1076</v>
      </c>
      <c r="C12" s="7" t="s">
        <v>72</v>
      </c>
      <c r="D12" s="7" t="s">
        <v>73</v>
      </c>
      <c r="E12" s="8" t="s">
        <v>46</v>
      </c>
      <c r="F12" s="8" t="s">
        <v>74</v>
      </c>
      <c r="G12" s="1">
        <v>5559886</v>
      </c>
    </row>
    <row r="15" spans="2:7">
      <c r="B15" s="9" t="s">
        <v>75</v>
      </c>
      <c r="D15">
        <f>MATCH(F15,G3:G12,0)</f>
        <v>4</v>
      </c>
      <c r="F15" s="10">
        <v>5559889</v>
      </c>
    </row>
    <row r="17" spans="2:6">
      <c r="B17" s="9" t="s">
        <v>76</v>
      </c>
      <c r="D17" t="str">
        <f>INDEX(B3:G12,3,3)</f>
        <v>Gutierrez</v>
      </c>
      <c r="F17" s="22" t="str">
        <f>INDEX(B3:G12,MATCH(F15,G3:G12,0),5)</f>
        <v>Director</v>
      </c>
    </row>
    <row r="20" spans="2:6">
      <c r="F20" s="21" t="s">
        <v>31</v>
      </c>
    </row>
    <row r="21" spans="2:6">
      <c r="F21" s="6" t="s">
        <v>77</v>
      </c>
    </row>
    <row r="23" spans="2:6">
      <c r="B23" s="26" t="s">
        <v>78</v>
      </c>
    </row>
  </sheetData>
  <dataValidations count="1">
    <dataValidation type="list" allowBlank="1" showInputMessage="1" showErrorMessage="1" sqref="F15" xr:uid="{A25F7531-73D4-48EF-B732-D86E156408E6}">
      <formula1>G3:G12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2"/>
  <sheetViews>
    <sheetView zoomScale="140" zoomScaleNormal="140" workbookViewId="0">
      <selection activeCell="C7" sqref="C7"/>
    </sheetView>
  </sheetViews>
  <sheetFormatPr baseColWidth="10" defaultColWidth="11.5" defaultRowHeight="15"/>
  <cols>
    <col min="2" max="2" width="12.5" customWidth="1"/>
    <col min="3" max="3" width="12.33203125" customWidth="1"/>
    <col min="8" max="8" width="8.5" customWidth="1"/>
    <col min="9" max="9" width="7.6640625" customWidth="1"/>
    <col min="10" max="10" width="8.1640625" customWidth="1"/>
    <col min="11" max="11" width="3.1640625" customWidth="1"/>
  </cols>
  <sheetData>
    <row r="1" spans="2:11" ht="46.5" customHeight="1"/>
    <row r="2" spans="2:11">
      <c r="B2" s="11" t="s">
        <v>79</v>
      </c>
      <c r="C2" s="12" t="s">
        <v>80</v>
      </c>
      <c r="D2" s="13">
        <v>3</v>
      </c>
      <c r="F2" s="3" t="s">
        <v>81</v>
      </c>
      <c r="G2" s="3" t="s">
        <v>82</v>
      </c>
      <c r="H2" s="15" t="s">
        <v>83</v>
      </c>
      <c r="I2" s="3" t="s">
        <v>84</v>
      </c>
      <c r="J2" s="3" t="s">
        <v>85</v>
      </c>
      <c r="K2" s="3" t="s">
        <v>86</v>
      </c>
    </row>
    <row r="3" spans="2:11">
      <c r="B3" s="11" t="s">
        <v>87</v>
      </c>
      <c r="C3" s="12" t="s">
        <v>88</v>
      </c>
      <c r="D3" s="13">
        <v>4</v>
      </c>
    </row>
    <row r="4" spans="2:11">
      <c r="B4" s="11" t="s">
        <v>89</v>
      </c>
      <c r="C4" s="12" t="s">
        <v>90</v>
      </c>
      <c r="D4" s="13">
        <v>5</v>
      </c>
      <c r="F4" s="14">
        <v>1</v>
      </c>
      <c r="G4" s="14">
        <v>2</v>
      </c>
    </row>
    <row r="5" spans="2:11">
      <c r="B5" s="14">
        <v>2</v>
      </c>
      <c r="C5" s="14"/>
      <c r="D5" s="14">
        <v>1</v>
      </c>
      <c r="F5" s="13">
        <v>3</v>
      </c>
      <c r="G5" s="11" t="s">
        <v>79</v>
      </c>
    </row>
    <row r="6" spans="2:11">
      <c r="F6" s="13">
        <v>4</v>
      </c>
      <c r="G6" s="11" t="s">
        <v>87</v>
      </c>
    </row>
    <row r="7" spans="2:11">
      <c r="C7" s="27">
        <v>4</v>
      </c>
      <c r="D7" s="28" t="str">
        <f>VLOOKUP(C7,CHOOSE({1,2},D2:D4,B2:B4),2,FALSE)</f>
        <v>gato</v>
      </c>
      <c r="F7" s="13">
        <v>5</v>
      </c>
      <c r="G7" s="11" t="s">
        <v>89</v>
      </c>
    </row>
    <row r="9" spans="2:11">
      <c r="B9" t="s">
        <v>31</v>
      </c>
    </row>
    <row r="10" spans="2:11">
      <c r="B10" s="6" t="s">
        <v>91</v>
      </c>
    </row>
    <row r="12" spans="2:11">
      <c r="B12" s="26" t="s">
        <v>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7D8A-1338-4943-AA6F-13499B3AB005}">
  <dimension ref="B2:G20"/>
  <sheetViews>
    <sheetView zoomScale="140" zoomScaleNormal="140" workbookViewId="0">
      <selection activeCell="D15" sqref="D15:D18"/>
    </sheetView>
  </sheetViews>
  <sheetFormatPr baseColWidth="10" defaultColWidth="11.5" defaultRowHeight="15"/>
  <cols>
    <col min="6" max="6" width="15.6640625" customWidth="1"/>
    <col min="7" max="7" width="15.83203125" bestFit="1" customWidth="1"/>
  </cols>
  <sheetData>
    <row r="2" spans="2:7" ht="16">
      <c r="B2" s="17" t="s">
        <v>93</v>
      </c>
      <c r="C2" s="17" t="s">
        <v>39</v>
      </c>
      <c r="D2" s="17" t="s">
        <v>0</v>
      </c>
      <c r="E2" s="17" t="s">
        <v>36</v>
      </c>
      <c r="F2" s="17" t="s">
        <v>37</v>
      </c>
      <c r="G2" s="17" t="s">
        <v>38</v>
      </c>
    </row>
    <row r="3" spans="2:7" ht="16">
      <c r="B3" s="20" t="s">
        <v>94</v>
      </c>
      <c r="C3" s="20">
        <v>5559804</v>
      </c>
      <c r="D3" s="18" t="s">
        <v>40</v>
      </c>
      <c r="E3" s="18" t="s">
        <v>41</v>
      </c>
      <c r="F3" s="19" t="s">
        <v>42</v>
      </c>
      <c r="G3" s="19" t="s">
        <v>43</v>
      </c>
    </row>
    <row r="4" spans="2:7" ht="16">
      <c r="B4" s="1" t="s">
        <v>95</v>
      </c>
      <c r="C4" s="1">
        <v>5559813</v>
      </c>
      <c r="D4" s="7" t="s">
        <v>44</v>
      </c>
      <c r="E4" s="7" t="s">
        <v>45</v>
      </c>
      <c r="F4" s="8" t="s">
        <v>46</v>
      </c>
      <c r="G4" s="8" t="s">
        <v>47</v>
      </c>
    </row>
    <row r="5" spans="2:7" ht="16">
      <c r="B5" s="1" t="s">
        <v>96</v>
      </c>
      <c r="C5" s="1">
        <v>5559832</v>
      </c>
      <c r="D5" s="7" t="s">
        <v>48</v>
      </c>
      <c r="E5" s="7" t="s">
        <v>49</v>
      </c>
      <c r="F5" s="8" t="s">
        <v>50</v>
      </c>
      <c r="G5" s="8" t="s">
        <v>51</v>
      </c>
    </row>
    <row r="6" spans="2:7" ht="16">
      <c r="B6" s="1" t="s">
        <v>97</v>
      </c>
      <c r="C6" s="1">
        <v>5559889</v>
      </c>
      <c r="D6" s="7" t="s">
        <v>52</v>
      </c>
      <c r="E6" s="7" t="s">
        <v>53</v>
      </c>
      <c r="F6" s="8" t="s">
        <v>54</v>
      </c>
      <c r="G6" s="8" t="s">
        <v>55</v>
      </c>
    </row>
    <row r="7" spans="2:7" ht="16">
      <c r="B7" s="1" t="s">
        <v>98</v>
      </c>
      <c r="C7" s="1">
        <v>5559878</v>
      </c>
      <c r="D7" s="7" t="s">
        <v>56</v>
      </c>
      <c r="E7" s="7" t="s">
        <v>57</v>
      </c>
      <c r="F7" s="8" t="s">
        <v>54</v>
      </c>
      <c r="G7" s="8" t="s">
        <v>58</v>
      </c>
    </row>
    <row r="8" spans="2:7" ht="16">
      <c r="B8" s="1" t="s">
        <v>99</v>
      </c>
      <c r="C8" s="1">
        <v>5559838</v>
      </c>
      <c r="D8" s="7" t="s">
        <v>59</v>
      </c>
      <c r="E8" s="7" t="s">
        <v>60</v>
      </c>
      <c r="F8" s="8" t="s">
        <v>61</v>
      </c>
      <c r="G8" s="8" t="s">
        <v>62</v>
      </c>
    </row>
    <row r="9" spans="2:7" ht="16">
      <c r="B9" s="1" t="s">
        <v>100</v>
      </c>
      <c r="C9" s="1">
        <v>5559802</v>
      </c>
      <c r="D9" s="7" t="s">
        <v>63</v>
      </c>
      <c r="E9" s="7" t="s">
        <v>64</v>
      </c>
      <c r="F9" s="8" t="s">
        <v>65</v>
      </c>
      <c r="G9" s="8" t="s">
        <v>66</v>
      </c>
    </row>
    <row r="10" spans="2:7" ht="16">
      <c r="B10" s="1" t="s">
        <v>101</v>
      </c>
      <c r="C10" s="1">
        <v>5559807</v>
      </c>
      <c r="D10" s="7" t="s">
        <v>48</v>
      </c>
      <c r="E10" s="7" t="s">
        <v>67</v>
      </c>
      <c r="F10" s="8" t="s">
        <v>46</v>
      </c>
      <c r="G10" s="8" t="s">
        <v>68</v>
      </c>
    </row>
    <row r="11" spans="2:7" ht="16">
      <c r="B11" s="1" t="s">
        <v>102</v>
      </c>
      <c r="C11" s="1">
        <v>5559910</v>
      </c>
      <c r="D11" s="7" t="s">
        <v>69</v>
      </c>
      <c r="E11" s="7" t="s">
        <v>70</v>
      </c>
      <c r="F11" s="8" t="s">
        <v>54</v>
      </c>
      <c r="G11" s="8" t="s">
        <v>71</v>
      </c>
    </row>
    <row r="12" spans="2:7" ht="16">
      <c r="B12" s="1" t="s">
        <v>103</v>
      </c>
      <c r="C12" s="1">
        <v>5559886</v>
      </c>
      <c r="D12" s="7" t="s">
        <v>72</v>
      </c>
      <c r="E12" s="7" t="s">
        <v>73</v>
      </c>
      <c r="F12" s="8" t="s">
        <v>46</v>
      </c>
      <c r="G12" s="8" t="s">
        <v>74</v>
      </c>
    </row>
    <row r="14" spans="2:7">
      <c r="F14" s="21" t="s">
        <v>31</v>
      </c>
    </row>
    <row r="15" spans="2:7">
      <c r="B15" s="2" t="s">
        <v>104</v>
      </c>
      <c r="D15" s="22"/>
      <c r="F15" s="6" t="s">
        <v>105</v>
      </c>
    </row>
    <row r="17" spans="2:6">
      <c r="B17" s="2" t="s">
        <v>106</v>
      </c>
      <c r="D17" s="22"/>
      <c r="F17" s="6" t="s">
        <v>107</v>
      </c>
    </row>
    <row r="20" spans="2:6">
      <c r="B20" s="26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BD76-49B2-4617-9ACB-350A558E8669}">
  <dimension ref="B2:G20"/>
  <sheetViews>
    <sheetView zoomScale="140" zoomScaleNormal="140" workbookViewId="0">
      <selection activeCell="D15" sqref="D15"/>
    </sheetView>
  </sheetViews>
  <sheetFormatPr baseColWidth="10" defaultColWidth="11.5" defaultRowHeight="15"/>
  <cols>
    <col min="3" max="3" width="10.83203125" bestFit="1" customWidth="1"/>
    <col min="4" max="4" width="10" bestFit="1" customWidth="1"/>
    <col min="6" max="6" width="16.1640625" bestFit="1" customWidth="1"/>
    <col min="7" max="7" width="15.83203125" bestFit="1" customWidth="1"/>
  </cols>
  <sheetData>
    <row r="2" spans="2:7" ht="16">
      <c r="B2" s="17" t="s">
        <v>93</v>
      </c>
      <c r="C2" s="17" t="s">
        <v>39</v>
      </c>
      <c r="D2" s="17" t="s">
        <v>0</v>
      </c>
      <c r="E2" s="17" t="s">
        <v>36</v>
      </c>
      <c r="F2" s="17" t="s">
        <v>61</v>
      </c>
      <c r="G2" s="17" t="s">
        <v>38</v>
      </c>
    </row>
    <row r="3" spans="2:7" ht="16">
      <c r="B3" s="20" t="s">
        <v>94</v>
      </c>
      <c r="C3" s="20">
        <v>5559804</v>
      </c>
      <c r="D3" s="18" t="s">
        <v>40</v>
      </c>
      <c r="E3" s="18" t="s">
        <v>41</v>
      </c>
      <c r="F3" s="19" t="s">
        <v>42</v>
      </c>
      <c r="G3" s="19" t="s">
        <v>43</v>
      </c>
    </row>
    <row r="4" spans="2:7" ht="16">
      <c r="B4" s="1" t="s">
        <v>95</v>
      </c>
      <c r="C4" s="1">
        <v>5559813</v>
      </c>
      <c r="D4" s="7" t="s">
        <v>44</v>
      </c>
      <c r="E4" s="7" t="s">
        <v>45</v>
      </c>
      <c r="F4" s="8" t="s">
        <v>46</v>
      </c>
      <c r="G4" s="8" t="s">
        <v>47</v>
      </c>
    </row>
    <row r="5" spans="2:7" ht="16">
      <c r="B5" s="1" t="s">
        <v>96</v>
      </c>
      <c r="C5" s="1">
        <v>5559832</v>
      </c>
      <c r="D5" s="7" t="s">
        <v>48</v>
      </c>
      <c r="E5" s="7" t="s">
        <v>49</v>
      </c>
      <c r="F5" s="8" t="s">
        <v>50</v>
      </c>
      <c r="G5" s="8" t="s">
        <v>51</v>
      </c>
    </row>
    <row r="6" spans="2:7" ht="16">
      <c r="B6" s="1" t="s">
        <v>97</v>
      </c>
      <c r="C6" s="1">
        <v>5559889</v>
      </c>
      <c r="D6" s="7" t="s">
        <v>52</v>
      </c>
      <c r="E6" s="7" t="s">
        <v>53</v>
      </c>
      <c r="F6" s="8" t="s">
        <v>54</v>
      </c>
      <c r="G6" s="8" t="s">
        <v>55</v>
      </c>
    </row>
    <row r="7" spans="2:7" ht="16">
      <c r="B7" s="1" t="s">
        <v>98</v>
      </c>
      <c r="C7" s="1">
        <v>5559878</v>
      </c>
      <c r="D7" s="7" t="s">
        <v>56</v>
      </c>
      <c r="E7" s="7" t="s">
        <v>57</v>
      </c>
      <c r="F7" s="8" t="s">
        <v>54</v>
      </c>
      <c r="G7" s="8" t="s">
        <v>58</v>
      </c>
    </row>
    <row r="8" spans="2:7" ht="16">
      <c r="B8" s="1" t="s">
        <v>99</v>
      </c>
      <c r="C8" s="1">
        <v>5559838</v>
      </c>
      <c r="D8" s="7" t="s">
        <v>59</v>
      </c>
      <c r="E8" s="7" t="s">
        <v>60</v>
      </c>
      <c r="F8" s="8" t="s">
        <v>61</v>
      </c>
      <c r="G8" s="8" t="s">
        <v>62</v>
      </c>
    </row>
    <row r="9" spans="2:7" ht="16">
      <c r="B9" s="1" t="s">
        <v>100</v>
      </c>
      <c r="C9" s="1">
        <v>5559802</v>
      </c>
      <c r="D9" s="7" t="s">
        <v>63</v>
      </c>
      <c r="E9" s="7" t="s">
        <v>64</v>
      </c>
      <c r="F9" s="8" t="s">
        <v>65</v>
      </c>
      <c r="G9" s="8" t="s">
        <v>66</v>
      </c>
    </row>
    <row r="10" spans="2:7" ht="16">
      <c r="B10" s="1" t="s">
        <v>101</v>
      </c>
      <c r="C10" s="1">
        <v>5559807</v>
      </c>
      <c r="D10" s="7" t="s">
        <v>48</v>
      </c>
      <c r="E10" s="7" t="s">
        <v>67</v>
      </c>
      <c r="F10" s="8" t="s">
        <v>46</v>
      </c>
      <c r="G10" s="8" t="s">
        <v>68</v>
      </c>
    </row>
    <row r="11" spans="2:7" ht="16">
      <c r="B11" s="1" t="s">
        <v>102</v>
      </c>
      <c r="C11" s="1">
        <v>5559910</v>
      </c>
      <c r="D11" s="7" t="s">
        <v>69</v>
      </c>
      <c r="E11" s="7" t="s">
        <v>70</v>
      </c>
      <c r="F11" s="8" t="s">
        <v>54</v>
      </c>
      <c r="G11" s="8" t="s">
        <v>71</v>
      </c>
    </row>
    <row r="12" spans="2:7" ht="16">
      <c r="B12" s="1" t="s">
        <v>103</v>
      </c>
      <c r="C12" s="1">
        <v>5559886</v>
      </c>
      <c r="D12" s="7" t="s">
        <v>72</v>
      </c>
      <c r="E12" s="7" t="s">
        <v>73</v>
      </c>
      <c r="F12" s="8" t="s">
        <v>46</v>
      </c>
      <c r="G12" s="8" t="s">
        <v>74</v>
      </c>
    </row>
    <row r="15" spans="2:7">
      <c r="B15" s="2">
        <v>389</v>
      </c>
      <c r="D15" s="22"/>
    </row>
    <row r="17" spans="2:2">
      <c r="B17" t="s">
        <v>31</v>
      </c>
    </row>
    <row r="18" spans="2:2">
      <c r="B18" s="6" t="s">
        <v>109</v>
      </c>
    </row>
    <row r="20" spans="2:2">
      <c r="B20" s="2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0ED9-6EF4-417D-BBA5-8B0D1F458464}">
  <dimension ref="B2:I16"/>
  <sheetViews>
    <sheetView zoomScale="140" zoomScaleNormal="140" workbookViewId="0">
      <selection activeCell="B16" sqref="B16"/>
    </sheetView>
  </sheetViews>
  <sheetFormatPr baseColWidth="10" defaultColWidth="11.5" defaultRowHeight="15"/>
  <cols>
    <col min="2" max="2" width="14" customWidth="1"/>
    <col min="3" max="3" width="14.6640625" customWidth="1"/>
    <col min="4" max="4" width="16.1640625" bestFit="1" customWidth="1"/>
    <col min="5" max="5" width="15.83203125" bestFit="1" customWidth="1"/>
    <col min="6" max="6" width="16.83203125" customWidth="1"/>
  </cols>
  <sheetData>
    <row r="2" spans="2:9" ht="16">
      <c r="B2" s="24" t="s">
        <v>0</v>
      </c>
      <c r="C2" s="24" t="s">
        <v>36</v>
      </c>
      <c r="D2" s="24" t="s">
        <v>61</v>
      </c>
      <c r="E2" s="24" t="s">
        <v>38</v>
      </c>
      <c r="F2" s="24" t="s">
        <v>35</v>
      </c>
    </row>
    <row r="3" spans="2:9" ht="16">
      <c r="B3" s="7" t="s">
        <v>40</v>
      </c>
      <c r="C3" s="7" t="s">
        <v>41</v>
      </c>
      <c r="D3" s="8" t="s">
        <v>42</v>
      </c>
      <c r="E3" s="8" t="s">
        <v>43</v>
      </c>
      <c r="F3" s="7">
        <v>1011</v>
      </c>
    </row>
    <row r="4" spans="2:9" ht="16">
      <c r="B4" s="7" t="s">
        <v>44</v>
      </c>
      <c r="C4" s="7" t="s">
        <v>45</v>
      </c>
      <c r="D4" s="8" t="s">
        <v>46</v>
      </c>
      <c r="E4" s="8" t="s">
        <v>47</v>
      </c>
      <c r="F4" s="7">
        <v>1012</v>
      </c>
      <c r="H4" t="s">
        <v>0</v>
      </c>
      <c r="I4" s="2" t="s">
        <v>111</v>
      </c>
    </row>
    <row r="5" spans="2:9" ht="16">
      <c r="B5" s="7" t="s">
        <v>48</v>
      </c>
      <c r="C5" s="7" t="s">
        <v>49</v>
      </c>
      <c r="D5" s="8" t="s">
        <v>50</v>
      </c>
      <c r="E5" s="8" t="s">
        <v>51</v>
      </c>
      <c r="F5" s="7">
        <v>1041</v>
      </c>
      <c r="H5" t="s">
        <v>36</v>
      </c>
      <c r="I5" s="2" t="s">
        <v>112</v>
      </c>
    </row>
    <row r="6" spans="2:9" ht="16">
      <c r="B6" s="7" t="s">
        <v>52</v>
      </c>
      <c r="C6" s="7" t="s">
        <v>53</v>
      </c>
      <c r="D6" s="8" t="s">
        <v>54</v>
      </c>
      <c r="E6" s="8" t="s">
        <v>55</v>
      </c>
      <c r="F6" s="7">
        <v>1054</v>
      </c>
      <c r="H6" t="s">
        <v>113</v>
      </c>
      <c r="I6" s="1" cm="1">
        <f t="array" ref="I6">INDEX(B3:F12,MATCH(I4&amp;I5,B3:B12&amp;C3:C12,0),5)</f>
        <v>1067</v>
      </c>
    </row>
    <row r="7" spans="2:9" ht="16">
      <c r="B7" s="7" t="s">
        <v>56</v>
      </c>
      <c r="C7" s="7" t="s">
        <v>57</v>
      </c>
      <c r="D7" s="8" t="s">
        <v>54</v>
      </c>
      <c r="E7" s="8" t="s">
        <v>58</v>
      </c>
      <c r="F7" s="7">
        <v>1055</v>
      </c>
    </row>
    <row r="8" spans="2:9" ht="16">
      <c r="B8" s="7" t="s">
        <v>59</v>
      </c>
      <c r="C8" s="7" t="s">
        <v>60</v>
      </c>
      <c r="D8" s="8" t="s">
        <v>61</v>
      </c>
      <c r="E8" s="8" t="s">
        <v>62</v>
      </c>
      <c r="F8" s="7">
        <v>1056</v>
      </c>
    </row>
    <row r="9" spans="2:9" ht="16">
      <c r="B9" s="7" t="s">
        <v>63</v>
      </c>
      <c r="C9" s="7" t="s">
        <v>64</v>
      </c>
      <c r="D9" s="8" t="s">
        <v>65</v>
      </c>
      <c r="E9" s="8" t="s">
        <v>66</v>
      </c>
      <c r="F9" s="7">
        <v>1067</v>
      </c>
      <c r="H9" t="s">
        <v>31</v>
      </c>
    </row>
    <row r="10" spans="2:9" ht="16">
      <c r="B10" s="7" t="s">
        <v>48</v>
      </c>
      <c r="C10" s="7" t="s">
        <v>67</v>
      </c>
      <c r="D10" s="8" t="s">
        <v>46</v>
      </c>
      <c r="E10" s="8" t="s">
        <v>68</v>
      </c>
      <c r="F10" s="7">
        <v>1068</v>
      </c>
      <c r="H10" s="6" t="s">
        <v>114</v>
      </c>
    </row>
    <row r="11" spans="2:9" ht="16">
      <c r="B11" s="7" t="s">
        <v>63</v>
      </c>
      <c r="C11" s="7" t="s">
        <v>64</v>
      </c>
      <c r="D11" s="8" t="s">
        <v>54</v>
      </c>
      <c r="E11" s="8" t="s">
        <v>71</v>
      </c>
      <c r="F11" s="7">
        <v>1075</v>
      </c>
    </row>
    <row r="12" spans="2:9" ht="16">
      <c r="B12" s="7" t="s">
        <v>59</v>
      </c>
      <c r="C12" s="7" t="s">
        <v>115</v>
      </c>
      <c r="D12" s="8" t="s">
        <v>46</v>
      </c>
      <c r="E12" s="8" t="s">
        <v>74</v>
      </c>
      <c r="F12" s="7">
        <v>1076</v>
      </c>
    </row>
    <row r="16" spans="2:9">
      <c r="B16" s="26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7DF6-EC3F-4EA5-ADEB-29432D1E6321}">
  <dimension ref="A2:C17"/>
  <sheetViews>
    <sheetView zoomScale="140" zoomScaleNormal="140" workbookViewId="0">
      <selection activeCell="A17" sqref="A17"/>
    </sheetView>
  </sheetViews>
  <sheetFormatPr baseColWidth="10" defaultColWidth="11.5" defaultRowHeight="15"/>
  <sheetData>
    <row r="2" spans="1:3">
      <c r="A2" s="25" t="s">
        <v>117</v>
      </c>
      <c r="B2" s="25" t="s">
        <v>118</v>
      </c>
      <c r="C2" s="25" t="s">
        <v>119</v>
      </c>
    </row>
    <row r="3" spans="1:3">
      <c r="A3" s="1" t="s">
        <v>22</v>
      </c>
      <c r="B3" s="1">
        <v>25</v>
      </c>
      <c r="C3" s="1" t="s">
        <v>120</v>
      </c>
    </row>
    <row r="4" spans="1:3">
      <c r="A4" s="1" t="s">
        <v>4</v>
      </c>
      <c r="B4" s="1">
        <v>32</v>
      </c>
      <c r="C4" s="1" t="s">
        <v>121</v>
      </c>
    </row>
    <row r="5" spans="1:3">
      <c r="A5" s="1" t="s">
        <v>122</v>
      </c>
      <c r="B5" s="1">
        <v>44</v>
      </c>
      <c r="C5" s="1" t="s">
        <v>123</v>
      </c>
    </row>
    <row r="6" spans="1:3">
      <c r="A6" s="1" t="s">
        <v>7</v>
      </c>
      <c r="B6" s="1">
        <v>19</v>
      </c>
      <c r="C6" s="1" t="s">
        <v>124</v>
      </c>
    </row>
    <row r="7" spans="1:3">
      <c r="A7" s="1" t="s">
        <v>125</v>
      </c>
      <c r="B7" s="1">
        <v>24</v>
      </c>
      <c r="C7" s="1" t="s">
        <v>126</v>
      </c>
    </row>
    <row r="8" spans="1:3">
      <c r="A8" s="1" t="s">
        <v>127</v>
      </c>
      <c r="B8" s="1">
        <v>33</v>
      </c>
      <c r="C8" s="1" t="s">
        <v>128</v>
      </c>
    </row>
    <row r="11" spans="1:3">
      <c r="B11" s="2" t="s">
        <v>7</v>
      </c>
      <c r="C11" s="1" t="str">
        <f>VLOOKUP(B11,A2:C8,MATCH("APELLIDO",2:2,0),FALSE)</f>
        <v>Martínez</v>
      </c>
    </row>
    <row r="14" spans="1:3">
      <c r="B14" t="s">
        <v>31</v>
      </c>
    </row>
    <row r="15" spans="1:3">
      <c r="B15" s="6" t="s">
        <v>129</v>
      </c>
    </row>
    <row r="17" spans="1:1">
      <c r="A17" s="26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DF13-B999-B648-917B-BE2C675583F9}">
  <dimension ref="B1:K17"/>
  <sheetViews>
    <sheetView showGridLines="0" workbookViewId="0">
      <selection activeCell="C19" sqref="C19"/>
    </sheetView>
  </sheetViews>
  <sheetFormatPr baseColWidth="10" defaultRowHeight="15"/>
  <cols>
    <col min="1" max="1" width="4.1640625" customWidth="1"/>
    <col min="2" max="2" width="11.1640625" bestFit="1" customWidth="1"/>
    <col min="3" max="3" width="21.83203125" bestFit="1" customWidth="1"/>
    <col min="4" max="4" width="15.1640625" bestFit="1" customWidth="1"/>
    <col min="7" max="7" width="15.1640625" bestFit="1" customWidth="1"/>
    <col min="8" max="8" width="14.83203125" bestFit="1" customWidth="1"/>
    <col min="10" max="10" width="11.5" customWidth="1"/>
    <col min="11" max="11" width="23.6640625" customWidth="1"/>
  </cols>
  <sheetData>
    <row r="1" spans="2:11" ht="19">
      <c r="B1" s="29" t="s">
        <v>131</v>
      </c>
      <c r="C1" s="29" t="s">
        <v>132</v>
      </c>
      <c r="D1" s="29" t="s">
        <v>133</v>
      </c>
    </row>
    <row r="2" spans="2:11" ht="19">
      <c r="B2" s="31">
        <v>8389</v>
      </c>
      <c r="C2" s="32" t="str" cm="1">
        <f t="array" ref="C2:D2">_xlfn.XLOOKUP(B2,B5:B14,C5:D14,"ID. No encontrado")</f>
        <v>Isabel Robledo</v>
      </c>
      <c r="D2" s="32" t="str">
        <v>Finanzas</v>
      </c>
    </row>
    <row r="4" spans="2:11" ht="19">
      <c r="B4" s="29" t="s">
        <v>131</v>
      </c>
      <c r="C4" s="29" t="s">
        <v>132</v>
      </c>
      <c r="D4" s="29" t="s">
        <v>133</v>
      </c>
      <c r="G4" s="33" t="s">
        <v>151</v>
      </c>
      <c r="H4" s="33" t="s">
        <v>152</v>
      </c>
      <c r="J4" s="33" t="s">
        <v>153</v>
      </c>
      <c r="K4" s="33" t="s">
        <v>151</v>
      </c>
    </row>
    <row r="5" spans="2:11" ht="19">
      <c r="B5" s="32">
        <v>4390</v>
      </c>
      <c r="C5" s="32" t="s">
        <v>135</v>
      </c>
      <c r="D5" s="32" t="s">
        <v>144</v>
      </c>
      <c r="G5" s="34">
        <v>0.1</v>
      </c>
      <c r="H5" s="35">
        <v>9700</v>
      </c>
      <c r="J5" s="36">
        <v>84200</v>
      </c>
      <c r="K5" s="37">
        <f>_xlfn.XLOOKUP(J5,H5:H10,G5:G10)</f>
        <v>0.24</v>
      </c>
    </row>
    <row r="6" spans="2:11" ht="19">
      <c r="B6" s="32">
        <v>8604</v>
      </c>
      <c r="C6" s="32" t="s">
        <v>134</v>
      </c>
      <c r="D6" s="32" t="s">
        <v>145</v>
      </c>
      <c r="G6" s="34">
        <v>0.22</v>
      </c>
      <c r="H6" s="35">
        <v>39475</v>
      </c>
    </row>
    <row r="7" spans="2:11" ht="19">
      <c r="B7" s="32">
        <v>8389</v>
      </c>
      <c r="C7" s="32" t="s">
        <v>136</v>
      </c>
      <c r="D7" s="32" t="s">
        <v>146</v>
      </c>
      <c r="G7" s="34">
        <v>0.24</v>
      </c>
      <c r="H7" s="35">
        <v>84200</v>
      </c>
    </row>
    <row r="8" spans="2:11" ht="19">
      <c r="B8" s="32">
        <v>4937</v>
      </c>
      <c r="C8" s="32" t="s">
        <v>137</v>
      </c>
      <c r="D8" s="32" t="s">
        <v>147</v>
      </c>
      <c r="G8" s="34">
        <v>0.32</v>
      </c>
      <c r="H8" s="35">
        <v>160726</v>
      </c>
    </row>
    <row r="9" spans="2:11" ht="19">
      <c r="B9" s="32">
        <v>8299</v>
      </c>
      <c r="C9" s="32" t="s">
        <v>138</v>
      </c>
      <c r="D9" s="32" t="s">
        <v>148</v>
      </c>
      <c r="G9" s="34">
        <v>0.35</v>
      </c>
      <c r="H9" s="35">
        <v>204100</v>
      </c>
    </row>
    <row r="10" spans="2:11" ht="19">
      <c r="B10" s="32">
        <v>2643</v>
      </c>
      <c r="C10" s="32" t="s">
        <v>139</v>
      </c>
      <c r="D10" s="32" t="s">
        <v>149</v>
      </c>
      <c r="G10" s="34">
        <v>0.37</v>
      </c>
      <c r="H10" s="35">
        <v>510300</v>
      </c>
    </row>
    <row r="11" spans="2:11" ht="19">
      <c r="B11" s="32">
        <v>5243</v>
      </c>
      <c r="C11" s="32" t="s">
        <v>140</v>
      </c>
      <c r="D11" s="32" t="s">
        <v>145</v>
      </c>
    </row>
    <row r="12" spans="2:11" ht="19">
      <c r="B12" s="32">
        <v>9693</v>
      </c>
      <c r="C12" s="32" t="s">
        <v>141</v>
      </c>
      <c r="D12" s="32" t="s">
        <v>146</v>
      </c>
    </row>
    <row r="13" spans="2:11" ht="19">
      <c r="B13" s="32">
        <v>1636</v>
      </c>
      <c r="C13" s="32" t="s">
        <v>142</v>
      </c>
      <c r="D13" s="32" t="s">
        <v>147</v>
      </c>
    </row>
    <row r="14" spans="2:11" ht="19">
      <c r="B14" s="32">
        <v>6703</v>
      </c>
      <c r="C14" s="32" t="s">
        <v>143</v>
      </c>
      <c r="D14" s="32" t="s">
        <v>144</v>
      </c>
    </row>
    <row r="17" spans="2:7" ht="26">
      <c r="B17" s="38" t="s">
        <v>150</v>
      </c>
      <c r="C17" s="30"/>
      <c r="G17" s="3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BUSCARV</vt:lpstr>
      <vt:lpstr>INDICE COINCIDIR</vt:lpstr>
      <vt:lpstr>BUSCARV ELEGIR</vt:lpstr>
      <vt:lpstr>BUSCAR CON ESPACIOS</vt:lpstr>
      <vt:lpstr>BUSQUEDA PARCIAL</vt:lpstr>
      <vt:lpstr>INDICE COINCIDIR MATRICES</vt:lpstr>
      <vt:lpstr>BUSCARV_COINCIDIR</vt:lpstr>
      <vt:lpstr>BUSCARX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Alfonso Pérez</cp:lastModifiedBy>
  <cp:revision/>
  <dcterms:created xsi:type="dcterms:W3CDTF">2020-05-14T08:06:07Z</dcterms:created>
  <dcterms:modified xsi:type="dcterms:W3CDTF">2024-12-12T11:53:47Z</dcterms:modified>
  <cp:category/>
  <cp:contentStatus/>
</cp:coreProperties>
</file>